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B63494EC-6915-42F0-82CA-06C6C0C16365}" xr6:coauthVersionLast="47" xr6:coauthVersionMax="47" xr10:uidLastSave="{00000000-0000-0000-0000-000000000000}"/>
  <bookViews>
    <workbookView xWindow="0" yWindow="0" windowWidth="14400" windowHeight="15600" tabRatio="306" xr2:uid="{00000000-000D-0000-FFFF-FFFF00000000}"/>
  </bookViews>
  <sheets>
    <sheet name="2024-2025" sheetId="13" r:id="rId1"/>
  </sheets>
  <definedNames>
    <definedName name="_xlnm.Print_Titles" localSheetId="0">'2024-2025'!$5:$5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4" i="13" l="1"/>
  <c r="G11" i="13"/>
  <c r="H11" i="13"/>
  <c r="G60" i="13"/>
  <c r="H60" i="13" l="1"/>
  <c r="H18" i="13" l="1"/>
  <c r="G23" i="13"/>
  <c r="G27" i="13"/>
  <c r="G39" i="13"/>
  <c r="H46" i="13"/>
  <c r="D74" i="13"/>
  <c r="C74" i="13"/>
  <c r="H39" i="13" l="1"/>
  <c r="H28" i="13"/>
  <c r="G53" i="13"/>
  <c r="H21" i="13"/>
  <c r="G35" i="13"/>
  <c r="H35" i="13"/>
  <c r="G25" i="13"/>
  <c r="H71" i="13"/>
  <c r="G50" i="13"/>
  <c r="G21" i="13"/>
  <c r="G26" i="13"/>
  <c r="H34" i="13"/>
  <c r="G15" i="13"/>
  <c r="H15" i="13"/>
  <c r="G67" i="13"/>
  <c r="G33" i="13"/>
  <c r="G48" i="13"/>
  <c r="G47" i="13"/>
  <c r="G20" i="13"/>
  <c r="H67" i="13"/>
  <c r="G46" i="13"/>
  <c r="H66" i="13"/>
  <c r="H26" i="13"/>
  <c r="G69" i="13"/>
  <c r="G44" i="13"/>
  <c r="H50" i="13"/>
  <c r="H23" i="13"/>
  <c r="G13" i="13"/>
  <c r="H44" i="13"/>
  <c r="G38" i="13"/>
  <c r="H13" i="13"/>
  <c r="G36" i="13"/>
  <c r="G14" i="13"/>
  <c r="H38" i="13"/>
  <c r="H14" i="13"/>
  <c r="H64" i="13"/>
  <c r="H62" i="13"/>
  <c r="H57" i="13"/>
  <c r="H61" i="13"/>
  <c r="G64" i="13"/>
  <c r="G32" i="13"/>
  <c r="G18" i="13"/>
  <c r="G62" i="13"/>
  <c r="H55" i="13"/>
  <c r="H32" i="13"/>
  <c r="G42" i="13"/>
  <c r="G55" i="13"/>
  <c r="G28" i="13"/>
  <c r="H27" i="13"/>
  <c r="G57" i="13"/>
  <c r="G29" i="13"/>
  <c r="G41" i="13"/>
  <c r="H68" i="13"/>
  <c r="H42" i="13"/>
  <c r="G49" i="13"/>
  <c r="G40" i="13"/>
  <c r="G31" i="13"/>
  <c r="G16" i="13"/>
  <c r="H69" i="13"/>
  <c r="H53" i="13"/>
  <c r="H47" i="13"/>
  <c r="H36" i="13"/>
  <c r="H31" i="13"/>
  <c r="G24" i="13"/>
  <c r="H43" i="13"/>
  <c r="G51" i="13"/>
  <c r="G43" i="13"/>
  <c r="G34" i="13"/>
  <c r="G30" i="13"/>
  <c r="H51" i="13"/>
  <c r="H40" i="13"/>
  <c r="H30" i="13"/>
  <c r="H24" i="13"/>
  <c r="H16" i="13"/>
  <c r="G70" i="13"/>
  <c r="G66" i="13"/>
  <c r="G58" i="13"/>
  <c r="G54" i="13"/>
  <c r="G17" i="13"/>
  <c r="H56" i="13"/>
  <c r="H52" i="13"/>
  <c r="H49" i="13"/>
  <c r="H45" i="13"/>
  <c r="H41" i="13"/>
  <c r="H37" i="13"/>
  <c r="H33" i="13"/>
  <c r="H29" i="13"/>
  <c r="H25" i="13"/>
  <c r="H20" i="13"/>
  <c r="G61" i="13"/>
  <c r="H70" i="13"/>
  <c r="H65" i="13"/>
  <c r="H48" i="13"/>
  <c r="G71" i="13"/>
  <c r="G68" i="13"/>
  <c r="G65" i="13"/>
  <c r="G56" i="13"/>
  <c r="G52" i="13"/>
  <c r="G45" i="13"/>
  <c r="G37" i="13"/>
  <c r="H58" i="13"/>
  <c r="H54" i="13"/>
  <c r="H17" i="13"/>
  <c r="G19" i="13"/>
  <c r="G22" i="13"/>
  <c r="H22" i="13"/>
  <c r="H19" i="13"/>
  <c r="E74" i="13"/>
  <c r="G74" i="13" l="1"/>
  <c r="H74" i="13" l="1"/>
</calcChain>
</file>

<file path=xl/sharedStrings.xml><?xml version="1.0" encoding="utf-8"?>
<sst xmlns="http://schemas.openxmlformats.org/spreadsheetml/2006/main" count="123" uniqueCount="104">
  <si>
    <t>GCA Educational Society</t>
  </si>
  <si>
    <t>Lycee Louis Pasteur Society</t>
  </si>
  <si>
    <t>Tempo School</t>
  </si>
  <si>
    <t>Public/Separate</t>
  </si>
  <si>
    <t>Westmount Charter School Society</t>
  </si>
  <si>
    <t>Calgary French &amp; International School Society</t>
  </si>
  <si>
    <t>Canadian Reformed School Society of Edmonton</t>
  </si>
  <si>
    <t>Rundle College Society</t>
  </si>
  <si>
    <t>Strathcona-Tweedsmuir School</t>
  </si>
  <si>
    <t>West Island College Society of Alberta</t>
  </si>
  <si>
    <t xml:space="preserve">Aspen View School Division </t>
  </si>
  <si>
    <t xml:space="preserve">Battle River School Division </t>
  </si>
  <si>
    <t xml:space="preserve">Black Gold School Division </t>
  </si>
  <si>
    <t xml:space="preserve">Calgary School Division </t>
  </si>
  <si>
    <t xml:space="preserve">Chinook's Edge School Division </t>
  </si>
  <si>
    <t xml:space="preserve">Edmonton School Division </t>
  </si>
  <si>
    <t xml:space="preserve">Elk Island School Division </t>
  </si>
  <si>
    <t xml:space="preserve">Foothills School Division </t>
  </si>
  <si>
    <t xml:space="preserve">Fort McMurray School Division </t>
  </si>
  <si>
    <t xml:space="preserve">Golden Hills School Division </t>
  </si>
  <si>
    <t xml:space="preserve">Grande Prairie School Division </t>
  </si>
  <si>
    <t xml:space="preserve">High Prairie School Division </t>
  </si>
  <si>
    <t xml:space="preserve">Holy Family Catholic Separate </t>
  </si>
  <si>
    <t xml:space="preserve">Lethbridge School Division </t>
  </si>
  <si>
    <t xml:space="preserve">Medicine Hat School Division </t>
  </si>
  <si>
    <t xml:space="preserve">Palliser School Division </t>
  </si>
  <si>
    <t xml:space="preserve">Parkland School Division </t>
  </si>
  <si>
    <t xml:space="preserve">Peace River School Division </t>
  </si>
  <si>
    <t xml:space="preserve">Peace Wapiti School Division </t>
  </si>
  <si>
    <t xml:space="preserve">Pembina Hills School Division </t>
  </si>
  <si>
    <t xml:space="preserve">Red Deer School Division </t>
  </si>
  <si>
    <t xml:space="preserve">Rocky View School Division </t>
  </si>
  <si>
    <t xml:space="preserve">St. Albert School Division </t>
  </si>
  <si>
    <t xml:space="preserve">St. Paul School Division </t>
  </si>
  <si>
    <t xml:space="preserve">Sturgeon School Division </t>
  </si>
  <si>
    <t xml:space="preserve">Wolf Creek School Division </t>
  </si>
  <si>
    <t xml:space="preserve">Wild Rose School Division </t>
  </si>
  <si>
    <t>Independent (Private)</t>
  </si>
  <si>
    <t>Charter</t>
  </si>
  <si>
    <t>SCHOOL AUTHORITY</t>
  </si>
  <si>
    <t>Francophone</t>
  </si>
  <si>
    <t>The East Central Francophone Education Region</t>
  </si>
  <si>
    <t>The Greater North Central Francophone Education Region</t>
  </si>
  <si>
    <t>The Northwest Francophone Education Region</t>
  </si>
  <si>
    <t>The Southern Francophone Education Region</t>
  </si>
  <si>
    <t>TOTAL for Francophone</t>
  </si>
  <si>
    <t xml:space="preserve">East Central Alberta Catholic </t>
  </si>
  <si>
    <t xml:space="preserve">Canadian Rockies School Division </t>
  </si>
  <si>
    <t xml:space="preserve">Calgary Roman Catholic Separate </t>
  </si>
  <si>
    <t xml:space="preserve">Christ the Redeemer Catholic Separate </t>
  </si>
  <si>
    <t xml:space="preserve">Edmonton Catholic Separate  </t>
  </si>
  <si>
    <t>Elk Island Catholic Separate</t>
  </si>
  <si>
    <t xml:space="preserve">Evergreen Catholic Separate </t>
  </si>
  <si>
    <t>Fort McMurray Roman Catholic Separate</t>
  </si>
  <si>
    <t xml:space="preserve">Grande Yellowhead School Division </t>
  </si>
  <si>
    <t xml:space="preserve">Holy Spirit Roman Catholic Separate </t>
  </si>
  <si>
    <t xml:space="preserve">Lakeland Roman Catholic Separate </t>
  </si>
  <si>
    <t xml:space="preserve">Grande Prairie Roman Catholic Separate </t>
  </si>
  <si>
    <t xml:space="preserve">Greater St. Albert Roman Catholic Separate </t>
  </si>
  <si>
    <t xml:space="preserve">Living Waters Catholic Separate </t>
  </si>
  <si>
    <t xml:space="preserve">Lloydminster Roman Catholic Separate </t>
  </si>
  <si>
    <t xml:space="preserve">Medicine Hat Roman Catholic Separate  </t>
  </si>
  <si>
    <t xml:space="preserve">Northern Lights School Division </t>
  </si>
  <si>
    <t xml:space="preserve">Red Deer Catholic Separate </t>
  </si>
  <si>
    <t xml:space="preserve">St. Thomas Aquinas Roman Catholic Separate  </t>
  </si>
  <si>
    <t>TOTAL for French second-language</t>
  </si>
  <si>
    <t>Suzuki Charter School Society</t>
  </si>
  <si>
    <t>‡ Please note that in order to provide value, allocations less than $1000 will not be issued, and will be redistributed to remaining school authorities, charter and independent (private) schools.</t>
  </si>
  <si>
    <t>Alberta Classical Academy Ltd.</t>
  </si>
  <si>
    <t>TBD</t>
  </si>
  <si>
    <t>1st Francophone Initiative / FTE 
Funding Payment *</t>
  </si>
  <si>
    <t>2nd Francophone Initiative / FTE 
Funding Payment †</t>
  </si>
  <si>
    <t>Allocations are subject to the ratification of the 2024/25 bilateral agreement.</t>
  </si>
  <si>
    <t>Regular 2024-2025 OLEP funds can be spent between July 1, 2024 and June 30, 2025.</t>
  </si>
  <si>
    <t>Francophone Initiative Funding
2024-25</t>
  </si>
  <si>
    <t>FTE Funding for Alternative French (French immersion) 2024-25</t>
  </si>
  <si>
    <t>Total FTE Funding
2024-25</t>
  </si>
  <si>
    <t>* Under the condition that the 2023-2024 OLEP Report form and the 2024-2025 OLEP Funding Commitment form is approved</t>
  </si>
  <si>
    <t>† Under the condition that the 2024-2025 OLEP Report is approved</t>
  </si>
  <si>
    <t>The allocations below are for regular student FTE funding and do not include pan-Canadian programs such as Odyssey, or additional federal funding for Complementary Projects or Community Infrastructure Projects for Minority-Language Education.</t>
  </si>
  <si>
    <t>FTE Funding for French as a Second Language (FSL) 2024-25</t>
  </si>
  <si>
    <t>2024-2025 Regular OLEP Funding Allocations by School Authority</t>
  </si>
  <si>
    <t>Hub Project Funding for French Immersion and FSL</t>
  </si>
  <si>
    <t>Organizational</t>
  </si>
  <si>
    <t xml:space="preserve">Alberta Regional Professional Development Consortia </t>
  </si>
  <si>
    <t>Administrative and Financial Agent</t>
  </si>
  <si>
    <t>Edmonton School Division</t>
  </si>
  <si>
    <t xml:space="preserve">Southern Alberta French Resource Centre </t>
  </si>
  <si>
    <t>Medicine Hat School Division</t>
  </si>
  <si>
    <t xml:space="preserve">Grande Prairie French Language Resource Centre  </t>
  </si>
  <si>
    <t xml:space="preserve">Alberta Regional Professional Development Consortia (ARPDC)   </t>
  </si>
  <si>
    <t>College of Alberta School Superintendents (CASS)</t>
  </si>
  <si>
    <t>Hub Project Funding Recipient</t>
  </si>
  <si>
    <t>Hub Project Title</t>
  </si>
  <si>
    <t>Professional Learning Supports for French Immersion and French as a Second Language Educators</t>
  </si>
  <si>
    <t>Innovative Intersections: Connecting Teachers for Success in French Immersion</t>
  </si>
  <si>
    <t>Battle River School Division</t>
  </si>
  <si>
    <t>Central Alberta French Immersion Support Center Website</t>
  </si>
  <si>
    <t>Chinook's Edge School Division</t>
  </si>
  <si>
    <t>Peace Wapiti School Division</t>
  </si>
  <si>
    <t>Robust French Immersion and French as a Second Language Online Course Offerings in High School</t>
  </si>
  <si>
    <t>Calgary School Division</t>
  </si>
  <si>
    <t>Bow River Resource and Professional Learning Centre</t>
  </si>
  <si>
    <t>Developing French Oral Communication Through Cross-Curricular Connections (K-6)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</si>
</sst>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;[Red]\-&quot;$&quot;#,##0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_-[$$-1009]* #,##0.00_-;\-[$$-1009]* #,##0.00_-;_-[$$-1009]* &quot;-&quot;??_-;_-@_-"/>
    <numFmt numFmtId="168" formatCode="#,##0.00\ [$$-C0C]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color theme="3"/>
      <name val="Arial"/>
      <family val="2"/>
    </font>
    <font>
      <b/>
      <sz val="15"/>
      <color theme="3"/>
      <name val="Arial"/>
      <family val="2"/>
    </font>
    <font>
      <sz val="11"/>
      <color theme="1"/>
      <name val="Arial"/>
      <family val="2"/>
    </font>
    <font>
      <sz val="18"/>
      <color theme="0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222222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</font>
    <font>
      <sz val="11"/>
      <name val="Arial"/>
    </font>
    <font>
      <sz val="8"/>
      <name val="Calibri"/>
      <family val="2"/>
      <scheme val="minor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AD2"/>
        <bgColor indexed="64"/>
      </patternFill>
    </fill>
    <fill>
      <patternFill patternType="solid">
        <fgColor rgb="FF6A737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7B800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rgb="FF00AAD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6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6" fillId="2" borderId="0" xfId="0" applyFont="1" applyFill="1" applyBorder="1"/>
    <xf numFmtId="0" fontId="5" fillId="0" borderId="0" xfId="0" applyFont="1" applyFill="1"/>
    <xf numFmtId="0" fontId="12" fillId="0" borderId="0" xfId="0" applyFont="1" applyAlignment="1">
      <alignment horizontal="right"/>
    </xf>
    <xf numFmtId="0" fontId="13" fillId="0" borderId="0" xfId="0" applyFont="1"/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Border="1"/>
    <xf numFmtId="0" fontId="3" fillId="0" borderId="3" xfId="2" applyFont="1" applyBorder="1"/>
    <xf numFmtId="0" fontId="4" fillId="0" borderId="3" xfId="2" applyFont="1" applyBorder="1"/>
    <xf numFmtId="167" fontId="0" fillId="0" borderId="0" xfId="0" applyNumberFormat="1"/>
    <xf numFmtId="167" fontId="0" fillId="0" borderId="0" xfId="1" applyNumberFormat="1" applyFont="1"/>
    <xf numFmtId="0" fontId="8" fillId="0" borderId="0" xfId="0" applyFont="1"/>
    <xf numFmtId="0" fontId="4" fillId="0" borderId="0" xfId="2" applyFont="1" applyBorder="1"/>
    <xf numFmtId="0" fontId="8" fillId="0" borderId="0" xfId="0" applyFont="1" applyBorder="1"/>
    <xf numFmtId="165" fontId="12" fillId="0" borderId="0" xfId="0" applyNumberFormat="1" applyFont="1" applyAlignment="1">
      <alignment horizontal="right"/>
    </xf>
    <xf numFmtId="168" fontId="7" fillId="3" borderId="0" xfId="0" applyNumberFormat="1" applyFont="1" applyFill="1" applyBorder="1"/>
    <xf numFmtId="0" fontId="7" fillId="3" borderId="0" xfId="0" applyFont="1" applyFill="1" applyBorder="1"/>
    <xf numFmtId="0" fontId="14" fillId="4" borderId="0" xfId="2" applyFont="1" applyFill="1" applyBorder="1"/>
    <xf numFmtId="0" fontId="14" fillId="0" borderId="0" xfId="2" applyFont="1" applyFill="1" applyBorder="1"/>
    <xf numFmtId="168" fontId="7" fillId="3" borderId="4" xfId="0" applyNumberFormat="1" applyFont="1" applyFill="1" applyBorder="1"/>
    <xf numFmtId="166" fontId="15" fillId="2" borderId="0" xfId="0" applyNumberFormat="1" applyFont="1" applyFill="1" applyBorder="1" applyAlignment="1">
      <alignment horizontal="left" wrapText="1"/>
    </xf>
    <xf numFmtId="166" fontId="5" fillId="2" borderId="0" xfId="0" applyNumberFormat="1" applyFont="1" applyFill="1" applyBorder="1" applyAlignment="1">
      <alignment horizontal="left" wrapText="1"/>
    </xf>
    <xf numFmtId="166" fontId="5" fillId="2" borderId="4" xfId="0" applyNumberFormat="1" applyFont="1" applyFill="1" applyBorder="1" applyAlignment="1">
      <alignment horizontal="left" wrapText="1"/>
    </xf>
    <xf numFmtId="166" fontId="8" fillId="0" borderId="0" xfId="0" applyNumberFormat="1" applyFont="1" applyFill="1" applyBorder="1"/>
    <xf numFmtId="166" fontId="10" fillId="0" borderId="0" xfId="0" applyNumberFormat="1" applyFont="1" applyFill="1" applyBorder="1" applyAlignment="1">
      <alignment wrapText="1"/>
    </xf>
    <xf numFmtId="166" fontId="8" fillId="0" borderId="2" xfId="0" applyNumberFormat="1" applyFont="1" applyFill="1" applyBorder="1"/>
    <xf numFmtId="166" fontId="10" fillId="0" borderId="2" xfId="0" applyNumberFormat="1" applyFont="1" applyFill="1" applyBorder="1" applyAlignment="1">
      <alignment wrapText="1"/>
    </xf>
    <xf numFmtId="166" fontId="9" fillId="0" borderId="0" xfId="0" applyNumberFormat="1" applyFont="1" applyFill="1" applyBorder="1"/>
    <xf numFmtId="166" fontId="20" fillId="0" borderId="0" xfId="1" applyNumberFormat="1" applyFont="1" applyFill="1" applyBorder="1"/>
    <xf numFmtId="166" fontId="10" fillId="0" borderId="4" xfId="0" applyNumberFormat="1" applyFont="1" applyFill="1" applyBorder="1" applyAlignment="1">
      <alignment vertical="top" wrapText="1"/>
    </xf>
    <xf numFmtId="166" fontId="10" fillId="0" borderId="0" xfId="0" applyNumberFormat="1" applyFont="1" applyFill="1" applyBorder="1" applyAlignment="1">
      <alignment vertical="top" wrapText="1"/>
    </xf>
    <xf numFmtId="166" fontId="7" fillId="3" borderId="0" xfId="0" applyNumberFormat="1" applyFont="1" applyFill="1" applyBorder="1"/>
    <xf numFmtId="166" fontId="7" fillId="3" borderId="4" xfId="0" applyNumberFormat="1" applyFont="1" applyFill="1" applyBorder="1"/>
    <xf numFmtId="166" fontId="8" fillId="0" borderId="0" xfId="1" applyNumberFormat="1" applyFont="1" applyFill="1" applyBorder="1"/>
    <xf numFmtId="166" fontId="10" fillId="0" borderId="0" xfId="1" applyNumberFormat="1" applyFont="1" applyFill="1" applyBorder="1"/>
    <xf numFmtId="166" fontId="5" fillId="0" borderId="4" xfId="1" applyNumberFormat="1" applyFont="1" applyFill="1" applyBorder="1"/>
    <xf numFmtId="166" fontId="5" fillId="0" borderId="0" xfId="1" applyNumberFormat="1" applyFont="1" applyFill="1" applyBorder="1"/>
    <xf numFmtId="166" fontId="17" fillId="0" borderId="0" xfId="0" applyNumberFormat="1" applyFont="1" applyFill="1" applyBorder="1"/>
    <xf numFmtId="166" fontId="8" fillId="0" borderId="4" xfId="1" applyNumberFormat="1" applyFont="1" applyFill="1" applyBorder="1"/>
    <xf numFmtId="166" fontId="17" fillId="0" borderId="0" xfId="0" applyNumberFormat="1" applyFont="1" applyFill="1" applyBorder="1" applyAlignment="1"/>
    <xf numFmtId="166" fontId="5" fillId="0" borderId="0" xfId="1" applyNumberFormat="1" applyFont="1" applyFill="1" applyBorder="1" applyAlignment="1"/>
    <xf numFmtId="166" fontId="16" fillId="0" borderId="4" xfId="1" applyNumberFormat="1" applyFont="1" applyFill="1" applyBorder="1"/>
    <xf numFmtId="166" fontId="7" fillId="3" borderId="0" xfId="1" applyNumberFormat="1" applyFont="1" applyFill="1" applyBorder="1"/>
    <xf numFmtId="166" fontId="5" fillId="3" borderId="0" xfId="1" applyNumberFormat="1" applyFont="1" applyFill="1" applyBorder="1"/>
    <xf numFmtId="166" fontId="8" fillId="0" borderId="2" xfId="1" applyNumberFormat="1" applyFont="1" applyFill="1" applyBorder="1"/>
    <xf numFmtId="166" fontId="5" fillId="0" borderId="2" xfId="1" applyNumberFormat="1" applyFont="1" applyFill="1" applyBorder="1"/>
    <xf numFmtId="166" fontId="11" fillId="0" borderId="0" xfId="0" applyNumberFormat="1" applyFont="1" applyFill="1" applyBorder="1"/>
    <xf numFmtId="166" fontId="19" fillId="0" borderId="0" xfId="1" applyNumberFormat="1" applyFont="1" applyFill="1" applyBorder="1"/>
    <xf numFmtId="166" fontId="19" fillId="0" borderId="4" xfId="0" applyNumberFormat="1" applyFont="1" applyFill="1" applyBorder="1"/>
    <xf numFmtId="166" fontId="19" fillId="0" borderId="0" xfId="0" applyNumberFormat="1" applyFont="1" applyFill="1" applyBorder="1"/>
    <xf numFmtId="166" fontId="17" fillId="0" borderId="5" xfId="1" applyNumberFormat="1" applyFont="1" applyFill="1" applyBorder="1"/>
    <xf numFmtId="166" fontId="16" fillId="0" borderId="2" xfId="1" applyNumberFormat="1" applyFont="1" applyFill="1" applyBorder="1"/>
    <xf numFmtId="0" fontId="0" fillId="0" borderId="0" xfId="0" applyBorder="1"/>
    <xf numFmtId="166" fontId="21" fillId="0" borderId="2" xfId="1" applyNumberFormat="1" applyFont="1" applyFill="1" applyBorder="1"/>
    <xf numFmtId="0" fontId="22" fillId="0" borderId="2" xfId="0" applyFont="1" applyBorder="1"/>
    <xf numFmtId="0" fontId="23" fillId="5" borderId="0" xfId="0" applyFont="1" applyFill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/>
    </xf>
    <xf numFmtId="0" fontId="24" fillId="0" borderId="0" xfId="0" applyFont="1" applyAlignment="1">
      <alignment horizontal="left" vertical="top" wrapText="1"/>
    </xf>
  </cellXfs>
  <cellStyles count="3">
    <cellStyle name="Currency" xfId="1" builtinId="4"/>
    <cellStyle name="Heading 1" xfId="2" builtinId="16"/>
    <cellStyle name="Normal" xfId="0" builtinId="0"/>
  </cellStyles>
  <dxfs count="11">
    <dxf>
      <font>
        <strike val="0"/>
        <outline val="0"/>
        <shadow val="0"/>
        <u val="none"/>
        <vertAlign val="baseline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auto="1"/>
          <bgColor auto="1"/>
        </patternFill>
      </fill>
      <border diagonalUp="0" diagonalDown="0">
        <left/>
        <right/>
        <top/>
        <bottom style="double">
          <color indexed="64"/>
        </bottom>
        <vertic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auto="1"/>
          <bgColor auto="1"/>
        </patternFill>
      </fill>
      <border diagonalUp="0" diagonalDown="0">
        <left style="thin">
          <color indexed="64"/>
        </left>
        <right/>
        <top/>
        <bottom style="double">
          <color indexed="64"/>
        </bottom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_-&quot;$&quot;* #,##0_-;\-&quot;$&quot;* #,##0_-;_-&quot;$&quot;* &quot;-&quot;??_-;_-@_-"/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ill>
        <patternFill patternType="none">
          <fgColor auto="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auto="1"/>
          <bgColor auto="1"/>
        </patternFill>
      </fill>
    </dxf>
    <dxf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auto="1"/>
          <bgColor auto="1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rgb="FF00AAD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AAD2"/>
      <color rgb="FF6A737B"/>
      <color rgb="FFE7F1F7"/>
      <color rgb="FF77B800"/>
      <color rgb="FFCBE2EE"/>
      <color rgb="FF808080"/>
      <color rgb="FFD6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34" displayName="Table134" ref="A5:H74" totalsRowShown="0" headerRowDxfId="10" dataDxfId="8" headerRowBorderDxfId="9" tableBorderDxfId="7">
  <autoFilter ref="A5:H74" xr:uid="{00000000-0009-0000-0100-000003000000}"/>
  <tableColumns count="8">
    <tableColumn id="1" xr3:uid="{00000000-0010-0000-0000-000001000000}" name="SCHOOL AUTHORITY" dataDxfId="6"/>
    <tableColumn id="12" xr3:uid="{00000000-0010-0000-0000-00000C000000}" name="Francophone Initiative Funding_x000a_2024-25"/>
    <tableColumn id="6" xr3:uid="{00000000-0010-0000-0000-000006000000}" name="FTE Funding for Alternative French (French immersion) 2024-25" dataDxfId="5"/>
    <tableColumn id="7" xr3:uid="{00000000-0010-0000-0000-000007000000}" name="FTE Funding for French as a Second Language (FSL) 2024-25" dataDxfId="4"/>
    <tableColumn id="2" xr3:uid="{00000000-0010-0000-0000-000002000000}" name="Total FTE Funding_x000a_2024-25" dataDxfId="3"/>
    <tableColumn id="3" xr3:uid="{89F513CC-C11A-4AC7-92BE-682256ADCE52}" name="Hub Project Funding for French Immersion and FSL" dataDxfId="2" dataCellStyle="Currency"/>
    <tableColumn id="5" xr3:uid="{00000000-0010-0000-0000-000005000000}" name="1st Francophone Initiative / FTE _x000a_Funding Payment *" dataDxfId="1">
      <calculatedColumnFormula>Table134[[#This Row],[Total FTE Funding
2024-25]]*0.8</calculatedColumnFormula>
    </tableColumn>
    <tableColumn id="9" xr3:uid="{00000000-0010-0000-0000-000009000000}" name="2nd Francophone Initiative / FTE _x000a_Funding Payment †" dataDxfId="0">
      <calculatedColumnFormula>SUM(H1:H5)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tabSelected="1" zoomScale="90" zoomScaleNormal="90" workbookViewId="0">
      <pane ySplit="5" topLeftCell="A64" activePane="bottomLeft" state="frozen"/>
      <selection pane="bottomLeft" activeCell="A91" sqref="A91"/>
    </sheetView>
  </sheetViews>
  <sheetFormatPr defaultColWidth="9.140625" defaultRowHeight="15" x14ac:dyDescent="0.25"/>
  <cols>
    <col min="1" max="1" width="60.5703125" style="1" customWidth="1"/>
    <col min="2" max="2" width="21.28515625" style="1" customWidth="1"/>
    <col min="3" max="3" width="20.5703125" style="1" customWidth="1"/>
    <col min="4" max="4" width="19.7109375" style="1" customWidth="1"/>
    <col min="5" max="5" width="18.42578125" style="2" customWidth="1"/>
    <col min="6" max="6" width="18.42578125" style="4" customWidth="1"/>
    <col min="7" max="7" width="17.7109375" style="2" customWidth="1"/>
    <col min="8" max="8" width="16.5703125" style="2" customWidth="1"/>
    <col min="9" max="9" width="18" style="2" customWidth="1"/>
    <col min="10" max="10" width="23" style="2" customWidth="1"/>
    <col min="11" max="11" width="14.85546875" style="2" customWidth="1"/>
    <col min="12" max="13" width="9.140625" style="2"/>
    <col min="14" max="14" width="11.28515625" style="2" customWidth="1"/>
    <col min="15" max="25" width="9.140625" style="2"/>
    <col min="26" max="26" width="0" style="2" hidden="1" customWidth="1"/>
    <col min="27" max="16384" width="9.140625" style="2"/>
  </cols>
  <sheetData>
    <row r="1" spans="1:11" ht="30" customHeight="1" thickBot="1" x14ac:dyDescent="0.45">
      <c r="A1" s="13" t="s">
        <v>81</v>
      </c>
      <c r="B1" s="13"/>
      <c r="C1" s="13"/>
      <c r="D1" s="13"/>
      <c r="E1" s="14"/>
      <c r="F1" s="14"/>
      <c r="G1" s="13"/>
      <c r="H1" s="14"/>
    </row>
    <row r="2" spans="1:11" s="4" customFormat="1" ht="23.25" customHeight="1" thickTop="1" x14ac:dyDescent="0.3">
      <c r="A2" s="23" t="s">
        <v>72</v>
      </c>
      <c r="B2" s="23"/>
      <c r="C2" s="23"/>
      <c r="D2" s="24"/>
      <c r="E2" s="24"/>
      <c r="F2" s="24"/>
      <c r="G2" s="24"/>
      <c r="H2" s="18"/>
    </row>
    <row r="3" spans="1:11" s="4" customFormat="1" ht="21" customHeight="1" x14ac:dyDescent="0.3">
      <c r="A3" s="19" t="s">
        <v>79</v>
      </c>
      <c r="B3" s="19"/>
      <c r="C3" s="12"/>
      <c r="D3" s="12"/>
      <c r="E3" s="18"/>
      <c r="F3" s="18"/>
      <c r="G3" s="18"/>
      <c r="H3" s="18"/>
    </row>
    <row r="4" spans="1:11" ht="19.5" customHeight="1" x14ac:dyDescent="0.25">
      <c r="A4" s="17" t="s">
        <v>73</v>
      </c>
      <c r="B4" s="17"/>
      <c r="C4" s="5"/>
      <c r="D4" s="5"/>
      <c r="E4" s="12"/>
      <c r="F4" s="12"/>
      <c r="G4" s="12"/>
      <c r="H4" s="12"/>
    </row>
    <row r="5" spans="1:11" ht="84" customHeight="1" x14ac:dyDescent="0.35">
      <c r="A5" s="6" t="s">
        <v>39</v>
      </c>
      <c r="B5" s="26" t="s">
        <v>74</v>
      </c>
      <c r="C5" s="26" t="s">
        <v>75</v>
      </c>
      <c r="D5" s="26" t="s">
        <v>80</v>
      </c>
      <c r="E5" s="27" t="s">
        <v>76</v>
      </c>
      <c r="F5" s="27" t="s">
        <v>82</v>
      </c>
      <c r="G5" s="28" t="s">
        <v>70</v>
      </c>
      <c r="H5" s="27" t="s">
        <v>71</v>
      </c>
    </row>
    <row r="6" spans="1:11" ht="21.75" customHeight="1" x14ac:dyDescent="0.25">
      <c r="A6" s="22" t="s">
        <v>40</v>
      </c>
      <c r="B6" s="22"/>
      <c r="C6" s="21"/>
      <c r="D6" s="21"/>
      <c r="E6" s="21"/>
      <c r="F6" s="21"/>
      <c r="G6" s="25"/>
      <c r="H6" s="21"/>
    </row>
    <row r="7" spans="1:11" ht="14.45" customHeight="1" x14ac:dyDescent="0.25">
      <c r="A7" s="29" t="s">
        <v>41</v>
      </c>
      <c r="B7" s="29" t="s">
        <v>69</v>
      </c>
      <c r="C7" s="29"/>
      <c r="D7" s="29"/>
      <c r="E7" s="30"/>
      <c r="F7" s="30"/>
      <c r="G7" s="29" t="s">
        <v>69</v>
      </c>
      <c r="H7" s="29" t="s">
        <v>69</v>
      </c>
      <c r="I7" s="16"/>
      <c r="J7" s="16"/>
      <c r="K7" s="16"/>
    </row>
    <row r="8" spans="1:11" ht="14.45" customHeight="1" x14ac:dyDescent="0.25">
      <c r="A8" s="29" t="s">
        <v>42</v>
      </c>
      <c r="B8" s="29" t="s">
        <v>69</v>
      </c>
      <c r="C8" s="29"/>
      <c r="D8" s="29"/>
      <c r="E8" s="30"/>
      <c r="F8" s="30"/>
      <c r="G8" s="29" t="s">
        <v>69</v>
      </c>
      <c r="H8" s="29" t="s">
        <v>69</v>
      </c>
      <c r="I8" s="16"/>
      <c r="J8" s="16"/>
      <c r="K8" s="16"/>
    </row>
    <row r="9" spans="1:11" ht="14.45" customHeight="1" x14ac:dyDescent="0.25">
      <c r="A9" s="29" t="s">
        <v>43</v>
      </c>
      <c r="B9" s="29" t="s">
        <v>69</v>
      </c>
      <c r="C9" s="29"/>
      <c r="D9" s="29"/>
      <c r="E9" s="30"/>
      <c r="F9" s="30"/>
      <c r="G9" s="29" t="s">
        <v>69</v>
      </c>
      <c r="H9" s="29" t="s">
        <v>69</v>
      </c>
      <c r="I9" s="16"/>
      <c r="J9" s="16"/>
      <c r="K9" s="16"/>
    </row>
    <row r="10" spans="1:11" s="3" customFormat="1" ht="14.45" customHeight="1" thickBot="1" x14ac:dyDescent="0.3">
      <c r="A10" s="31" t="s">
        <v>44</v>
      </c>
      <c r="B10" s="31" t="s">
        <v>69</v>
      </c>
      <c r="C10" s="31"/>
      <c r="D10" s="31"/>
      <c r="E10" s="32"/>
      <c r="F10" s="32"/>
      <c r="G10" s="31" t="s">
        <v>69</v>
      </c>
      <c r="H10" s="31" t="s">
        <v>69</v>
      </c>
      <c r="I10" s="16"/>
      <c r="J10" s="16"/>
      <c r="K10" s="16"/>
    </row>
    <row r="11" spans="1:11" ht="14.45" customHeight="1" thickTop="1" x14ac:dyDescent="0.25">
      <c r="A11" s="33" t="s">
        <v>45</v>
      </c>
      <c r="B11" s="34">
        <v>5414243</v>
      </c>
      <c r="C11" s="33"/>
      <c r="D11" s="33"/>
      <c r="E11" s="30"/>
      <c r="F11" s="30"/>
      <c r="G11" s="35">
        <f>Table134[[#This Row],[Francophone Initiative Funding
2024-25]]*0.8</f>
        <v>4331394.4000000004</v>
      </c>
      <c r="H11" s="36">
        <f>Table134[[#This Row],[Francophone Initiative Funding
2024-25]]*0.2</f>
        <v>1082848.6000000001</v>
      </c>
      <c r="I11" s="16"/>
      <c r="J11" s="16"/>
      <c r="K11" s="16"/>
    </row>
    <row r="12" spans="1:11" ht="21.75" customHeight="1" x14ac:dyDescent="0.25">
      <c r="A12" s="37" t="s">
        <v>3</v>
      </c>
      <c r="B12" s="37"/>
      <c r="C12" s="37"/>
      <c r="D12" s="37"/>
      <c r="E12" s="37"/>
      <c r="F12" s="37"/>
      <c r="G12" s="38"/>
      <c r="H12" s="37"/>
      <c r="I12" s="15"/>
      <c r="J12" s="15"/>
      <c r="K12"/>
    </row>
    <row r="13" spans="1:11" x14ac:dyDescent="0.25">
      <c r="A13" s="29" t="s">
        <v>10</v>
      </c>
      <c r="B13" s="29"/>
      <c r="C13" s="39">
        <v>13152.031398900001</v>
      </c>
      <c r="D13" s="39"/>
      <c r="E13" s="40">
        <v>13152.03</v>
      </c>
      <c r="F13" s="40"/>
      <c r="G13" s="41">
        <f>Table134[[#This Row],[Total FTE Funding
2024-25]]*0.8</f>
        <v>10521.624000000002</v>
      </c>
      <c r="H13" s="42">
        <f>Table134[[#This Row],[Total FTE Funding
2024-25]]*0.2</f>
        <v>2630.4060000000004</v>
      </c>
    </row>
    <row r="14" spans="1:11" x14ac:dyDescent="0.25">
      <c r="A14" s="29" t="s">
        <v>11</v>
      </c>
      <c r="B14" s="29"/>
      <c r="C14" s="39">
        <v>21155.810690400001</v>
      </c>
      <c r="D14" s="39">
        <v>7127.664780000001</v>
      </c>
      <c r="E14" s="40">
        <v>28283.47</v>
      </c>
      <c r="F14" s="42">
        <v>9807</v>
      </c>
      <c r="G14" s="41">
        <f>Table134[[#This Row],[Total FTE Funding
2024-25]]*0.8</f>
        <v>22626.776000000002</v>
      </c>
      <c r="H14" s="42">
        <f>Table134[[#This Row],[Total FTE Funding
2024-25]]*0.2</f>
        <v>5656.6940000000004</v>
      </c>
      <c r="I14" s="4"/>
    </row>
    <row r="15" spans="1:11" ht="15" customHeight="1" x14ac:dyDescent="0.25">
      <c r="A15" s="29" t="s">
        <v>12</v>
      </c>
      <c r="B15" s="29"/>
      <c r="C15" s="39">
        <v>128810.17290000001</v>
      </c>
      <c r="D15" s="39"/>
      <c r="E15" s="40">
        <v>128810.17</v>
      </c>
      <c r="F15" s="40"/>
      <c r="G15" s="41">
        <f>Table134[[#This Row],[Total FTE Funding
2024-25]]*0.8</f>
        <v>103048.136</v>
      </c>
      <c r="H15" s="42">
        <f>Table134[[#This Row],[Total FTE Funding
2024-25]]*0.2</f>
        <v>25762.034</v>
      </c>
      <c r="I15" s="4"/>
    </row>
    <row r="16" spans="1:11" x14ac:dyDescent="0.25">
      <c r="A16" s="29" t="s">
        <v>48</v>
      </c>
      <c r="B16" s="29"/>
      <c r="C16" s="39">
        <v>243806.72070000001</v>
      </c>
      <c r="D16" s="39">
        <v>77773.132319999975</v>
      </c>
      <c r="E16" s="40">
        <v>321579.84999999998</v>
      </c>
      <c r="F16" s="40"/>
      <c r="G16" s="41">
        <f>Table134[[#This Row],[Total FTE Funding
2024-25]]*0.8</f>
        <v>257263.88</v>
      </c>
      <c r="H16" s="42">
        <f>Table134[[#This Row],[Total FTE Funding
2024-25]]*0.2</f>
        <v>64315.97</v>
      </c>
      <c r="I16" s="4"/>
    </row>
    <row r="17" spans="1:9" x14ac:dyDescent="0.25">
      <c r="A17" s="29" t="s">
        <v>13</v>
      </c>
      <c r="B17" s="29"/>
      <c r="C17" s="39">
        <v>647004.20130000007</v>
      </c>
      <c r="D17" s="39">
        <v>86928.239221200012</v>
      </c>
      <c r="E17" s="40">
        <v>733932.44</v>
      </c>
      <c r="F17" s="42">
        <v>258833</v>
      </c>
      <c r="G17" s="41">
        <f>Table134[[#This Row],[Total FTE Funding
2024-25]]*0.8</f>
        <v>587145.95199999993</v>
      </c>
      <c r="H17" s="42">
        <f>Table134[[#This Row],[Total FTE Funding
2024-25]]*0.2</f>
        <v>146786.48799999998</v>
      </c>
      <c r="I17" s="4"/>
    </row>
    <row r="18" spans="1:9" x14ac:dyDescent="0.25">
      <c r="A18" s="29" t="s">
        <v>47</v>
      </c>
      <c r="B18" s="29"/>
      <c r="C18" s="39">
        <v>31387.164000000001</v>
      </c>
      <c r="D18" s="39">
        <v>2228.7764600000005</v>
      </c>
      <c r="E18" s="40">
        <v>33615.94</v>
      </c>
      <c r="F18" s="40"/>
      <c r="G18" s="41">
        <f>Table134[[#This Row],[Total FTE Funding
2024-25]]*0.8</f>
        <v>26892.752000000004</v>
      </c>
      <c r="H18" s="42">
        <f>Table134[[#This Row],[Total FTE Funding
2024-25]]*0.2</f>
        <v>6723.188000000001</v>
      </c>
      <c r="I18" s="4"/>
    </row>
    <row r="19" spans="1:9" x14ac:dyDescent="0.25">
      <c r="A19" s="29" t="s">
        <v>14</v>
      </c>
      <c r="B19" s="29"/>
      <c r="C19" s="39">
        <v>31791.551999999996</v>
      </c>
      <c r="D19" s="39">
        <v>1729.4503</v>
      </c>
      <c r="E19" s="40">
        <v>33521</v>
      </c>
      <c r="F19" s="42">
        <v>2100</v>
      </c>
      <c r="G19" s="41">
        <f>Table134[[#This Row],[Total FTE Funding
2024-25]]*0.8</f>
        <v>26816.800000000003</v>
      </c>
      <c r="H19" s="42">
        <f>Table134[[#This Row],[Total FTE Funding
2024-25]]*0.2</f>
        <v>6704.2000000000007</v>
      </c>
      <c r="I19" s="4"/>
    </row>
    <row r="20" spans="1:9" x14ac:dyDescent="0.25">
      <c r="A20" s="29" t="s">
        <v>49</v>
      </c>
      <c r="B20" s="29"/>
      <c r="C20" s="39">
        <v>44572.761000000006</v>
      </c>
      <c r="D20" s="39">
        <v>11176.716120000003</v>
      </c>
      <c r="E20" s="40">
        <v>55749.48</v>
      </c>
      <c r="F20" s="40"/>
      <c r="G20" s="41">
        <f>Table134[[#This Row],[Total FTE Funding
2024-25]]*0.8</f>
        <v>44599.584000000003</v>
      </c>
      <c r="H20" s="42">
        <f>Table134[[#This Row],[Total FTE Funding
2024-25]]*0.2</f>
        <v>11149.896000000001</v>
      </c>
      <c r="I20" s="4"/>
    </row>
    <row r="21" spans="1:9" x14ac:dyDescent="0.25">
      <c r="A21" s="29" t="s">
        <v>46</v>
      </c>
      <c r="B21" s="29"/>
      <c r="C21" s="39"/>
      <c r="D21" s="39">
        <v>2406.76638</v>
      </c>
      <c r="E21" s="40">
        <v>2406.77</v>
      </c>
      <c r="F21" s="40"/>
      <c r="G21" s="41">
        <f>Table134[[#This Row],[Total FTE Funding
2024-25]]*0.8</f>
        <v>1925.4160000000002</v>
      </c>
      <c r="H21" s="42">
        <f>Table134[[#This Row],[Total FTE Funding
2024-25]]*0.2</f>
        <v>481.35400000000004</v>
      </c>
      <c r="I21" s="4"/>
    </row>
    <row r="22" spans="1:9" x14ac:dyDescent="0.25">
      <c r="A22" s="29" t="s">
        <v>50</v>
      </c>
      <c r="B22" s="29"/>
      <c r="C22" s="39">
        <v>287563.64040000003</v>
      </c>
      <c r="D22" s="39">
        <v>86357.375910000017</v>
      </c>
      <c r="E22" s="40">
        <v>373921.02</v>
      </c>
      <c r="F22" s="40"/>
      <c r="G22" s="41">
        <f>Table134[[#This Row],[Total FTE Funding
2024-25]]*0.8</f>
        <v>299136.81600000005</v>
      </c>
      <c r="H22" s="42">
        <f>Table134[[#This Row],[Total FTE Funding
2024-25]]*0.2</f>
        <v>74784.204000000012</v>
      </c>
      <c r="I22" s="4"/>
    </row>
    <row r="23" spans="1:9" ht="15.75" customHeight="1" x14ac:dyDescent="0.25">
      <c r="A23" s="29" t="s">
        <v>15</v>
      </c>
      <c r="B23" s="29"/>
      <c r="C23" s="39">
        <v>322839.07799999998</v>
      </c>
      <c r="D23" s="39">
        <v>274048.45787999994</v>
      </c>
      <c r="E23" s="40">
        <v>596887.54</v>
      </c>
      <c r="F23" s="42">
        <v>308326</v>
      </c>
      <c r="G23" s="41">
        <f>Table134[[#This Row],[Total FTE Funding
2024-25]]*0.8</f>
        <v>477510.03200000006</v>
      </c>
      <c r="H23" s="42">
        <f>Table134[[#This Row],[Total FTE Funding
2024-25]]*0.2</f>
        <v>119377.50800000002</v>
      </c>
      <c r="I23" s="4"/>
    </row>
    <row r="24" spans="1:9" x14ac:dyDescent="0.25">
      <c r="A24" s="29" t="s">
        <v>51</v>
      </c>
      <c r="B24" s="29"/>
      <c r="C24" s="39">
        <v>42233.866799999996</v>
      </c>
      <c r="D24" s="39">
        <v>5816.5802399999993</v>
      </c>
      <c r="E24" s="40">
        <v>48050.450000000004</v>
      </c>
      <c r="F24" s="40"/>
      <c r="G24" s="41">
        <f>Table134[[#This Row],[Total FTE Funding
2024-25]]*0.8</f>
        <v>38440.360000000008</v>
      </c>
      <c r="H24" s="42">
        <f>Table134[[#This Row],[Total FTE Funding
2024-25]]*0.2</f>
        <v>9610.090000000002</v>
      </c>
      <c r="I24" s="4"/>
    </row>
    <row r="25" spans="1:9" x14ac:dyDescent="0.25">
      <c r="A25" s="29" t="s">
        <v>16</v>
      </c>
      <c r="B25" s="29"/>
      <c r="C25" s="39">
        <v>98668.187699999995</v>
      </c>
      <c r="D25" s="39">
        <v>22642.591799999998</v>
      </c>
      <c r="E25" s="40">
        <v>121310.78</v>
      </c>
      <c r="F25" s="40"/>
      <c r="G25" s="41">
        <f>Table134[[#This Row],[Total FTE Funding
2024-25]]*0.8</f>
        <v>97048.624000000011</v>
      </c>
      <c r="H25" s="42">
        <f>Table134[[#This Row],[Total FTE Funding
2024-25]]*0.2</f>
        <v>24262.156000000003</v>
      </c>
      <c r="I25" s="4"/>
    </row>
    <row r="26" spans="1:9" x14ac:dyDescent="0.25">
      <c r="A26" s="29" t="s">
        <v>52</v>
      </c>
      <c r="B26" s="29"/>
      <c r="C26" s="39"/>
      <c r="D26" s="39">
        <v>4444.503920000001</v>
      </c>
      <c r="E26" s="40">
        <v>4444.5</v>
      </c>
      <c r="F26" s="40"/>
      <c r="G26" s="41">
        <f>Table134[[#This Row],[Total FTE Funding
2024-25]]*0.8</f>
        <v>3555.6000000000004</v>
      </c>
      <c r="H26" s="42">
        <f>Table134[[#This Row],[Total FTE Funding
2024-25]]*0.2</f>
        <v>888.90000000000009</v>
      </c>
      <c r="I26" s="4"/>
    </row>
    <row r="27" spans="1:9" x14ac:dyDescent="0.25">
      <c r="A27" s="29" t="s">
        <v>17</v>
      </c>
      <c r="B27" s="29"/>
      <c r="C27" s="39">
        <v>39201.824999999997</v>
      </c>
      <c r="D27" s="39">
        <v>12676.083060000003</v>
      </c>
      <c r="E27" s="40">
        <v>51877.91</v>
      </c>
      <c r="F27" s="40"/>
      <c r="G27" s="41">
        <f>Table134[[#This Row],[Total FTE Funding
2024-25]]*0.8</f>
        <v>41502.328000000009</v>
      </c>
      <c r="H27" s="42">
        <f>Table134[[#This Row],[Total FTE Funding
2024-25]]*0.2</f>
        <v>10375.582000000002</v>
      </c>
      <c r="I27" s="4"/>
    </row>
    <row r="28" spans="1:9" ht="15.75" customHeight="1" x14ac:dyDescent="0.25">
      <c r="A28" s="29" t="s">
        <v>53</v>
      </c>
      <c r="B28" s="29"/>
      <c r="C28" s="39">
        <v>23464.1924889</v>
      </c>
      <c r="D28" s="39">
        <v>5903.69704</v>
      </c>
      <c r="E28" s="40">
        <v>29367.89</v>
      </c>
      <c r="F28" s="40"/>
      <c r="G28" s="41">
        <f>Table134[[#This Row],[Total FTE Funding
2024-25]]*0.8</f>
        <v>23494.312000000002</v>
      </c>
      <c r="H28" s="42">
        <f>Table134[[#This Row],[Total FTE Funding
2024-25]]*0.2</f>
        <v>5873.5780000000004</v>
      </c>
      <c r="I28" s="4"/>
    </row>
    <row r="29" spans="1:9" x14ac:dyDescent="0.25">
      <c r="A29" s="29" t="s">
        <v>18</v>
      </c>
      <c r="B29" s="29"/>
      <c r="C29" s="39">
        <v>40131.387900000002</v>
      </c>
      <c r="D29" s="39">
        <v>2525.2420999999999</v>
      </c>
      <c r="E29" s="40">
        <v>42656.63</v>
      </c>
      <c r="F29" s="40"/>
      <c r="G29" s="41">
        <f>Table134[[#This Row],[Total FTE Funding
2024-25]]*0.8</f>
        <v>34125.303999999996</v>
      </c>
      <c r="H29" s="42">
        <f>Table134[[#This Row],[Total FTE Funding
2024-25]]*0.2</f>
        <v>8531.3259999999991</v>
      </c>
      <c r="I29" s="4"/>
    </row>
    <row r="30" spans="1:9" x14ac:dyDescent="0.25">
      <c r="A30" s="29" t="s">
        <v>19</v>
      </c>
      <c r="B30" s="29"/>
      <c r="C30" s="39">
        <v>8536.0879999999997</v>
      </c>
      <c r="D30" s="39"/>
      <c r="E30" s="40">
        <v>8536.09</v>
      </c>
      <c r="F30" s="40"/>
      <c r="G30" s="41">
        <f>Table134[[#This Row],[Total FTE Funding
2024-25]]*0.8</f>
        <v>6828.8720000000003</v>
      </c>
      <c r="H30" s="42">
        <f>Table134[[#This Row],[Total FTE Funding
2024-25]]*0.2</f>
        <v>1707.2180000000001</v>
      </c>
      <c r="I30" s="4"/>
    </row>
    <row r="31" spans="1:9" x14ac:dyDescent="0.25">
      <c r="A31" s="29" t="s">
        <v>57</v>
      </c>
      <c r="B31" s="29"/>
      <c r="C31" s="39">
        <v>63426.235600000007</v>
      </c>
      <c r="D31" s="39">
        <v>4442.6380800000006</v>
      </c>
      <c r="E31" s="40">
        <v>67868.88</v>
      </c>
      <c r="F31" s="40"/>
      <c r="G31" s="41">
        <f>Table134[[#This Row],[Total FTE Funding
2024-25]]*0.8</f>
        <v>54295.104000000007</v>
      </c>
      <c r="H31" s="42">
        <f>Table134[[#This Row],[Total FTE Funding
2024-25]]*0.2</f>
        <v>13573.776000000002</v>
      </c>
      <c r="I31" s="4"/>
    </row>
    <row r="32" spans="1:9" x14ac:dyDescent="0.25">
      <c r="A32" s="29" t="s">
        <v>20</v>
      </c>
      <c r="B32" s="29"/>
      <c r="C32" s="39">
        <v>59116.839600000007</v>
      </c>
      <c r="D32" s="39">
        <v>10426.918199999998</v>
      </c>
      <c r="E32" s="40">
        <v>69543.759999999995</v>
      </c>
      <c r="F32" s="40"/>
      <c r="G32" s="41">
        <f>Table134[[#This Row],[Total FTE Funding
2024-25]]*0.8</f>
        <v>55635.008000000002</v>
      </c>
      <c r="H32" s="42">
        <f>Table134[[#This Row],[Total FTE Funding
2024-25]]*0.2</f>
        <v>13908.752</v>
      </c>
      <c r="I32" s="4"/>
    </row>
    <row r="33" spans="1:9" x14ac:dyDescent="0.25">
      <c r="A33" s="29" t="s">
        <v>54</v>
      </c>
      <c r="B33" s="29"/>
      <c r="C33" s="39">
        <v>51505.049999999996</v>
      </c>
      <c r="D33" s="39">
        <v>5483.5444000000007</v>
      </c>
      <c r="E33" s="40">
        <v>56988.590000000004</v>
      </c>
      <c r="F33" s="40"/>
      <c r="G33" s="41">
        <f>Table134[[#This Row],[Total FTE Funding
2024-25]]*0.8</f>
        <v>45590.872000000003</v>
      </c>
      <c r="H33" s="42">
        <f>Table134[[#This Row],[Total FTE Funding
2024-25]]*0.2</f>
        <v>11397.718000000001</v>
      </c>
      <c r="I33" s="4"/>
    </row>
    <row r="34" spans="1:9" x14ac:dyDescent="0.25">
      <c r="A34" s="29" t="s">
        <v>58</v>
      </c>
      <c r="B34" s="29"/>
      <c r="C34" s="39">
        <v>74624.622100000008</v>
      </c>
      <c r="D34" s="39">
        <v>5385.0931200000005</v>
      </c>
      <c r="E34" s="40">
        <v>80009.709999999992</v>
      </c>
      <c r="F34" s="42">
        <v>70934</v>
      </c>
      <c r="G34" s="41">
        <f>Table134[[#This Row],[Total FTE Funding
2024-25]]*0.8</f>
        <v>64007.767999999996</v>
      </c>
      <c r="H34" s="42">
        <f>Table134[[#This Row],[Total FTE Funding
2024-25]]*0.2</f>
        <v>16001.941999999999</v>
      </c>
      <c r="I34" s="4"/>
    </row>
    <row r="35" spans="1:9" x14ac:dyDescent="0.25">
      <c r="A35" s="29" t="s">
        <v>21</v>
      </c>
      <c r="B35" s="29"/>
      <c r="C35" s="39">
        <v>11683.897706</v>
      </c>
      <c r="D35" s="39">
        <v>2830.8404399999999</v>
      </c>
      <c r="E35" s="40">
        <v>14514.74</v>
      </c>
      <c r="F35" s="40"/>
      <c r="G35" s="41">
        <f>Table134[[#This Row],[Total FTE Funding
2024-25]]*0.8</f>
        <v>11611.792000000001</v>
      </c>
      <c r="H35" s="42">
        <f>Table134[[#This Row],[Total FTE Funding
2024-25]]*0.2</f>
        <v>2902.9480000000003</v>
      </c>
      <c r="I35" s="4"/>
    </row>
    <row r="36" spans="1:9" x14ac:dyDescent="0.25">
      <c r="A36" s="29" t="s">
        <v>22</v>
      </c>
      <c r="B36" s="29"/>
      <c r="C36" s="39">
        <v>13502.540650000001</v>
      </c>
      <c r="D36" s="39"/>
      <c r="E36" s="40">
        <v>13502.54</v>
      </c>
      <c r="F36" s="40"/>
      <c r="G36" s="41">
        <f>Table134[[#This Row],[Total FTE Funding
2024-25]]*0.8</f>
        <v>10802.032000000001</v>
      </c>
      <c r="H36" s="42">
        <f>Table134[[#This Row],[Total FTE Funding
2024-25]]*0.2</f>
        <v>2700.5080000000003</v>
      </c>
      <c r="I36" s="4"/>
    </row>
    <row r="37" spans="1:9" x14ac:dyDescent="0.25">
      <c r="A37" s="29" t="s">
        <v>55</v>
      </c>
      <c r="B37" s="29"/>
      <c r="C37" s="39">
        <v>31246.859600000003</v>
      </c>
      <c r="D37" s="39">
        <v>3439.6992800000003</v>
      </c>
      <c r="E37" s="40">
        <v>34686.559999999998</v>
      </c>
      <c r="F37" s="40"/>
      <c r="G37" s="41">
        <f>Table134[[#This Row],[Total FTE Funding
2024-25]]*0.8</f>
        <v>27749.248</v>
      </c>
      <c r="H37" s="42">
        <f>Table134[[#This Row],[Total FTE Funding
2024-25]]*0.2</f>
        <v>6937.3119999999999</v>
      </c>
      <c r="I37" s="4"/>
    </row>
    <row r="38" spans="1:9" x14ac:dyDescent="0.25">
      <c r="A38" s="29" t="s">
        <v>56</v>
      </c>
      <c r="B38" s="29"/>
      <c r="C38" s="39">
        <v>51411.844799999999</v>
      </c>
      <c r="D38" s="39">
        <v>3102.5568000000003</v>
      </c>
      <c r="E38" s="40">
        <v>54514.399999999994</v>
      </c>
      <c r="F38" s="40"/>
      <c r="G38" s="41">
        <f>Table134[[#This Row],[Total FTE Funding
2024-25]]*0.8</f>
        <v>43611.519999999997</v>
      </c>
      <c r="H38" s="42">
        <f>Table134[[#This Row],[Total FTE Funding
2024-25]]*0.2</f>
        <v>10902.88</v>
      </c>
      <c r="I38" s="4"/>
    </row>
    <row r="39" spans="1:9" x14ac:dyDescent="0.25">
      <c r="A39" s="29" t="s">
        <v>23</v>
      </c>
      <c r="B39" s="29"/>
      <c r="C39" s="39">
        <v>83914.872799999997</v>
      </c>
      <c r="D39" s="39">
        <v>10989.730980000002</v>
      </c>
      <c r="E39" s="40">
        <v>94904.599999999991</v>
      </c>
      <c r="F39" s="40"/>
      <c r="G39" s="41">
        <f>Table134[[#This Row],[Total FTE Funding
2024-25]]*0.8</f>
        <v>75923.679999999993</v>
      </c>
      <c r="H39" s="42">
        <f>Table134[[#This Row],[Total FTE Funding
2024-25]]*0.2</f>
        <v>18980.919999999998</v>
      </c>
      <c r="I39" s="4"/>
    </row>
    <row r="40" spans="1:9" x14ac:dyDescent="0.25">
      <c r="A40" s="29" t="s">
        <v>59</v>
      </c>
      <c r="B40" s="29"/>
      <c r="C40" s="39">
        <v>6625.1683000000003</v>
      </c>
      <c r="D40" s="39"/>
      <c r="E40" s="40">
        <v>6625.17</v>
      </c>
      <c r="F40" s="40"/>
      <c r="G40" s="41">
        <f>Table134[[#This Row],[Total FTE Funding
2024-25]]*0.8</f>
        <v>5300.1360000000004</v>
      </c>
      <c r="H40" s="42">
        <f>Table134[[#This Row],[Total FTE Funding
2024-25]]*0.2</f>
        <v>1325.0340000000001</v>
      </c>
      <c r="I40" s="4"/>
    </row>
    <row r="41" spans="1:9" x14ac:dyDescent="0.25">
      <c r="A41" s="29" t="s">
        <v>60</v>
      </c>
      <c r="B41" s="29"/>
      <c r="C41" s="39"/>
      <c r="D41" s="39">
        <v>1640.3340200000002</v>
      </c>
      <c r="E41" s="40">
        <v>1640.33</v>
      </c>
      <c r="F41" s="40"/>
      <c r="G41" s="41">
        <f>Table134[[#This Row],[Total FTE Funding
2024-25]]*0.8</f>
        <v>1312.2640000000001</v>
      </c>
      <c r="H41" s="42">
        <f>Table134[[#This Row],[Total FTE Funding
2024-25]]*0.2</f>
        <v>328.06600000000003</v>
      </c>
      <c r="I41" s="4"/>
    </row>
    <row r="42" spans="1:9" x14ac:dyDescent="0.25">
      <c r="A42" s="29" t="s">
        <v>61</v>
      </c>
      <c r="B42" s="29"/>
      <c r="C42" s="39">
        <v>12849.973852499999</v>
      </c>
      <c r="D42" s="39"/>
      <c r="E42" s="40">
        <v>12849.97</v>
      </c>
      <c r="F42" s="40"/>
      <c r="G42" s="41">
        <f>Table134[[#This Row],[Total FTE Funding
2024-25]]*0.8</f>
        <v>10279.976000000001</v>
      </c>
      <c r="H42" s="42">
        <f>Table134[[#This Row],[Total FTE Funding
2024-25]]*0.2</f>
        <v>2569.9940000000001</v>
      </c>
      <c r="I42" s="4"/>
    </row>
    <row r="43" spans="1:9" x14ac:dyDescent="0.25">
      <c r="A43" s="29" t="s">
        <v>24</v>
      </c>
      <c r="B43" s="29"/>
      <c r="C43" s="39">
        <v>42236.731199999995</v>
      </c>
      <c r="D43" s="39"/>
      <c r="E43" s="40">
        <v>42236.73</v>
      </c>
      <c r="F43" s="42">
        <v>120000</v>
      </c>
      <c r="G43" s="41">
        <f>Table134[[#This Row],[Total FTE Funding
2024-25]]*0.8</f>
        <v>33789.384000000005</v>
      </c>
      <c r="H43" s="42">
        <f>Table134[[#This Row],[Total FTE Funding
2024-25]]*0.2</f>
        <v>8447.3460000000014</v>
      </c>
      <c r="I43" s="4"/>
    </row>
    <row r="44" spans="1:9" x14ac:dyDescent="0.25">
      <c r="A44" s="29" t="s">
        <v>62</v>
      </c>
      <c r="B44" s="29"/>
      <c r="C44" s="39">
        <v>6723.6825156000004</v>
      </c>
      <c r="D44" s="39"/>
      <c r="E44" s="40">
        <v>6723.68</v>
      </c>
      <c r="F44" s="40"/>
      <c r="G44" s="41">
        <f>Table134[[#This Row],[Total FTE Funding
2024-25]]*0.8</f>
        <v>5378.9440000000004</v>
      </c>
      <c r="H44" s="42">
        <f>Table134[[#This Row],[Total FTE Funding
2024-25]]*0.2</f>
        <v>1344.7360000000001</v>
      </c>
      <c r="I44" s="4"/>
    </row>
    <row r="45" spans="1:9" x14ac:dyDescent="0.25">
      <c r="A45" s="29" t="s">
        <v>25</v>
      </c>
      <c r="B45" s="29"/>
      <c r="C45" s="39"/>
      <c r="D45" s="39">
        <v>4601.8851999999997</v>
      </c>
      <c r="E45" s="40">
        <v>4601.8900000000003</v>
      </c>
      <c r="F45" s="40"/>
      <c r="G45" s="41">
        <f>Table134[[#This Row],[Total FTE Funding
2024-25]]*0.8</f>
        <v>3681.5120000000006</v>
      </c>
      <c r="H45" s="42">
        <f>Table134[[#This Row],[Total FTE Funding
2024-25]]*0.2</f>
        <v>920.37800000000016</v>
      </c>
      <c r="I45" s="4"/>
    </row>
    <row r="46" spans="1:9" x14ac:dyDescent="0.25">
      <c r="A46" s="29" t="s">
        <v>26</v>
      </c>
      <c r="B46" s="29"/>
      <c r="C46" s="39">
        <v>86918.0576</v>
      </c>
      <c r="D46" s="39">
        <v>13563.574140000002</v>
      </c>
      <c r="E46" s="40">
        <v>100481.63</v>
      </c>
      <c r="F46" s="40"/>
      <c r="G46" s="41">
        <f>Table134[[#This Row],[Total FTE Funding
2024-25]]*0.8</f>
        <v>80385.304000000004</v>
      </c>
      <c r="H46" s="42">
        <f>Table134[[#This Row],[Total FTE Funding
2024-25]]*0.2</f>
        <v>20096.326000000001</v>
      </c>
      <c r="I46" s="4"/>
    </row>
    <row r="47" spans="1:9" x14ac:dyDescent="0.25">
      <c r="A47" s="29" t="s">
        <v>27</v>
      </c>
      <c r="B47" s="29"/>
      <c r="C47" s="39">
        <v>13720.904524600001</v>
      </c>
      <c r="D47" s="39"/>
      <c r="E47" s="40">
        <v>13720.9</v>
      </c>
      <c r="F47" s="40"/>
      <c r="G47" s="41">
        <f>Table134[[#This Row],[Total FTE Funding
2024-25]]*0.8</f>
        <v>10976.720000000001</v>
      </c>
      <c r="H47" s="42">
        <f>Table134[[#This Row],[Total FTE Funding
2024-25]]*0.2</f>
        <v>2744.1800000000003</v>
      </c>
      <c r="I47" s="4"/>
    </row>
    <row r="48" spans="1:9" x14ac:dyDescent="0.25">
      <c r="A48" s="29" t="s">
        <v>28</v>
      </c>
      <c r="B48" s="29"/>
      <c r="C48" s="39"/>
      <c r="D48" s="39">
        <v>15062.483279999999</v>
      </c>
      <c r="E48" s="40">
        <v>15062.48</v>
      </c>
      <c r="F48" s="42">
        <v>315000</v>
      </c>
      <c r="G48" s="41">
        <f>Table134[[#This Row],[Total FTE Funding
2024-25]]*0.8</f>
        <v>12049.984</v>
      </c>
      <c r="H48" s="42">
        <f>Table134[[#This Row],[Total FTE Funding
2024-25]]*0.2</f>
        <v>3012.4960000000001</v>
      </c>
      <c r="I48" s="4"/>
    </row>
    <row r="49" spans="1:9" x14ac:dyDescent="0.25">
      <c r="A49" s="29" t="s">
        <v>29</v>
      </c>
      <c r="B49" s="29"/>
      <c r="C49" s="39">
        <v>12379.5017518</v>
      </c>
      <c r="D49" s="39"/>
      <c r="E49" s="40">
        <v>12379.5</v>
      </c>
      <c r="F49" s="40"/>
      <c r="G49" s="41">
        <f>Table134[[#This Row],[Total FTE Funding
2024-25]]*0.8</f>
        <v>9903.6</v>
      </c>
      <c r="H49" s="42">
        <f>Table134[[#This Row],[Total FTE Funding
2024-25]]*0.2</f>
        <v>2475.9</v>
      </c>
      <c r="I49" s="4"/>
    </row>
    <row r="50" spans="1:9" x14ac:dyDescent="0.25">
      <c r="A50" s="29" t="s">
        <v>63</v>
      </c>
      <c r="B50" s="29"/>
      <c r="C50" s="39">
        <v>68795.937000000005</v>
      </c>
      <c r="D50" s="39"/>
      <c r="E50" s="40">
        <v>68795.94</v>
      </c>
      <c r="F50" s="40"/>
      <c r="G50" s="41">
        <f>Table134[[#This Row],[Total FTE Funding
2024-25]]*0.8</f>
        <v>55036.752000000008</v>
      </c>
      <c r="H50" s="42">
        <f>Table134[[#This Row],[Total FTE Funding
2024-25]]*0.2</f>
        <v>13759.188000000002</v>
      </c>
      <c r="I50" s="4"/>
    </row>
    <row r="51" spans="1:9" x14ac:dyDescent="0.25">
      <c r="A51" s="29" t="s">
        <v>30</v>
      </c>
      <c r="B51" s="29"/>
      <c r="C51" s="39">
        <v>62853.845600000001</v>
      </c>
      <c r="D51" s="39">
        <v>8668.2206399999995</v>
      </c>
      <c r="E51" s="40">
        <v>71522.069999999992</v>
      </c>
      <c r="F51" s="40"/>
      <c r="G51" s="41">
        <f>Table134[[#This Row],[Total FTE Funding
2024-25]]*0.8</f>
        <v>57217.655999999995</v>
      </c>
      <c r="H51" s="42">
        <f>Table134[[#This Row],[Total FTE Funding
2024-25]]*0.2</f>
        <v>14304.413999999999</v>
      </c>
      <c r="I51" s="4"/>
    </row>
    <row r="52" spans="1:9" x14ac:dyDescent="0.25">
      <c r="A52" s="29" t="s">
        <v>31</v>
      </c>
      <c r="B52" s="29"/>
      <c r="C52" s="39">
        <v>175637.2617</v>
      </c>
      <c r="D52" s="39">
        <v>16207.846560000002</v>
      </c>
      <c r="E52" s="40">
        <v>191845.11000000002</v>
      </c>
      <c r="F52" s="40"/>
      <c r="G52" s="41">
        <f>Table134[[#This Row],[Total FTE Funding
2024-25]]*0.8</f>
        <v>153476.08800000002</v>
      </c>
      <c r="H52" s="42">
        <f>Table134[[#This Row],[Total FTE Funding
2024-25]]*0.2</f>
        <v>38369.022000000004</v>
      </c>
      <c r="I52" s="4"/>
    </row>
    <row r="53" spans="1:9" x14ac:dyDescent="0.25">
      <c r="A53" s="29" t="s">
        <v>32</v>
      </c>
      <c r="B53" s="29"/>
      <c r="C53" s="39">
        <v>113240.13959999999</v>
      </c>
      <c r="D53" s="39">
        <v>10428.952140000001</v>
      </c>
      <c r="E53" s="40">
        <v>123669.09</v>
      </c>
      <c r="F53" s="40"/>
      <c r="G53" s="41">
        <f>Table134[[#This Row],[Total FTE Funding
2024-25]]*0.8</f>
        <v>98935.271999999997</v>
      </c>
      <c r="H53" s="42">
        <f>Table134[[#This Row],[Total FTE Funding
2024-25]]*0.2</f>
        <v>24733.817999999999</v>
      </c>
      <c r="I53" s="4"/>
    </row>
    <row r="54" spans="1:9" x14ac:dyDescent="0.25">
      <c r="A54" s="29" t="s">
        <v>33</v>
      </c>
      <c r="B54" s="29"/>
      <c r="C54" s="39">
        <v>29415.241399999999</v>
      </c>
      <c r="D54" s="39">
        <v>2766.9317600000008</v>
      </c>
      <c r="E54" s="40">
        <v>32182.170000000002</v>
      </c>
      <c r="F54" s="40"/>
      <c r="G54" s="41">
        <f>Table134[[#This Row],[Total FTE Funding
2024-25]]*0.8</f>
        <v>25745.736000000004</v>
      </c>
      <c r="H54" s="42">
        <f>Table134[[#This Row],[Total FTE Funding
2024-25]]*0.2</f>
        <v>6436.4340000000011</v>
      </c>
      <c r="I54" s="4"/>
    </row>
    <row r="55" spans="1:9" x14ac:dyDescent="0.25">
      <c r="A55" s="29" t="s">
        <v>64</v>
      </c>
      <c r="B55" s="29"/>
      <c r="C55" s="39">
        <v>38130</v>
      </c>
      <c r="D55" s="39"/>
      <c r="E55" s="40">
        <v>38130</v>
      </c>
      <c r="F55" s="40"/>
      <c r="G55" s="41">
        <f>Table134[[#This Row],[Total FTE Funding
2024-25]]*0.8</f>
        <v>30504</v>
      </c>
      <c r="H55" s="42">
        <f>Table134[[#This Row],[Total FTE Funding
2024-25]]*0.2</f>
        <v>7626</v>
      </c>
    </row>
    <row r="56" spans="1:9" x14ac:dyDescent="0.25">
      <c r="A56" s="29" t="s">
        <v>34</v>
      </c>
      <c r="B56" s="29"/>
      <c r="C56" s="39">
        <v>17534.016244100003</v>
      </c>
      <c r="D56" s="39">
        <v>3563.1501600000001</v>
      </c>
      <c r="E56" s="40">
        <v>21097.170000000002</v>
      </c>
      <c r="F56" s="40"/>
      <c r="G56" s="41">
        <f>Table134[[#This Row],[Total FTE Funding
2024-25]]*0.8</f>
        <v>16877.736000000001</v>
      </c>
      <c r="H56" s="42">
        <f>Table134[[#This Row],[Total FTE Funding
2024-25]]*0.2</f>
        <v>4219.4340000000002</v>
      </c>
    </row>
    <row r="57" spans="1:9" x14ac:dyDescent="0.25">
      <c r="A57" s="29" t="s">
        <v>36</v>
      </c>
      <c r="B57" s="29"/>
      <c r="C57" s="39">
        <v>10118.716602200002</v>
      </c>
      <c r="D57" s="39"/>
      <c r="E57" s="40">
        <v>10118.719999999999</v>
      </c>
      <c r="F57" s="40"/>
      <c r="G57" s="41">
        <f>Table134[[#This Row],[Total FTE Funding
2024-25]]*0.8</f>
        <v>8094.9759999999997</v>
      </c>
      <c r="H57" s="42">
        <f>Table134[[#This Row],[Total FTE Funding
2024-25]]*0.2</f>
        <v>2023.7439999999999</v>
      </c>
    </row>
    <row r="58" spans="1:9" x14ac:dyDescent="0.25">
      <c r="A58" s="29" t="s">
        <v>35</v>
      </c>
      <c r="B58" s="29"/>
      <c r="C58" s="39">
        <v>19783.103241000001</v>
      </c>
      <c r="D58" s="39"/>
      <c r="E58" s="40">
        <v>19783.099999999999</v>
      </c>
      <c r="F58" s="40"/>
      <c r="G58" s="41">
        <f>Table134[[#This Row],[Total FTE Funding
2024-25]]*0.8</f>
        <v>15826.48</v>
      </c>
      <c r="H58" s="42">
        <f>Table134[[#This Row],[Total FTE Funding
2024-25]]*0.2</f>
        <v>3956.62</v>
      </c>
    </row>
    <row r="59" spans="1:9" ht="18" x14ac:dyDescent="0.25">
      <c r="A59" s="37" t="s">
        <v>38</v>
      </c>
      <c r="B59" s="37"/>
      <c r="C59" s="37"/>
      <c r="D59" s="37"/>
      <c r="E59" s="37"/>
      <c r="F59" s="37"/>
      <c r="G59" s="38"/>
      <c r="H59" s="37"/>
    </row>
    <row r="60" spans="1:9" s="4" customFormat="1" ht="15.75" customHeight="1" x14ac:dyDescent="0.25">
      <c r="A60" s="43" t="s">
        <v>68</v>
      </c>
      <c r="B60" s="43"/>
      <c r="C60" s="39"/>
      <c r="D60" s="39">
        <v>2103.4528999999998</v>
      </c>
      <c r="E60" s="40">
        <v>2103.4499999999998</v>
      </c>
      <c r="F60" s="40"/>
      <c r="G60" s="44">
        <f>Table134[[#This Row],[Total FTE Funding
2024-25]]*0.8</f>
        <v>1682.76</v>
      </c>
      <c r="H60" s="42">
        <f>Table134[[#This Row],[Total FTE Funding
2024-25]]*0.2</f>
        <v>420.69</v>
      </c>
    </row>
    <row r="61" spans="1:9" s="4" customFormat="1" x14ac:dyDescent="0.25">
      <c r="A61" s="45" t="s">
        <v>66</v>
      </c>
      <c r="B61" s="45"/>
      <c r="C61" s="46"/>
      <c r="D61" s="46">
        <v>1873.4167000000002</v>
      </c>
      <c r="E61" s="40">
        <v>1873.42</v>
      </c>
      <c r="F61" s="40"/>
      <c r="G61" s="47">
        <f>Table134[[#This Row],[Total FTE Funding
2024-25]]*0.8</f>
        <v>1498.7360000000001</v>
      </c>
      <c r="H61" s="42">
        <f>Table134[[#This Row],[Total FTE Funding
2024-25]]*0.2</f>
        <v>374.68400000000003</v>
      </c>
    </row>
    <row r="62" spans="1:9" x14ac:dyDescent="0.25">
      <c r="A62" s="29" t="s">
        <v>4</v>
      </c>
      <c r="B62" s="29"/>
      <c r="C62" s="39"/>
      <c r="D62" s="39">
        <v>3554.1928000000003</v>
      </c>
      <c r="E62" s="40">
        <v>3554.19</v>
      </c>
      <c r="F62" s="40"/>
      <c r="G62" s="41">
        <f>Table134[[#This Row],[Total FTE Funding
2024-25]]*0.8</f>
        <v>2843.3520000000003</v>
      </c>
      <c r="H62" s="42">
        <f>Table134[[#This Row],[Total FTE Funding
2024-25]]*0.2</f>
        <v>710.83800000000008</v>
      </c>
    </row>
    <row r="63" spans="1:9" ht="18" x14ac:dyDescent="0.25">
      <c r="A63" s="37" t="s">
        <v>37</v>
      </c>
      <c r="B63" s="37"/>
      <c r="C63" s="48"/>
      <c r="D63" s="37"/>
      <c r="E63" s="37"/>
      <c r="F63" s="37"/>
      <c r="G63" s="38"/>
      <c r="H63" s="49"/>
    </row>
    <row r="64" spans="1:9" x14ac:dyDescent="0.25">
      <c r="A64" s="29" t="s">
        <v>5</v>
      </c>
      <c r="B64" s="29"/>
      <c r="C64" s="39">
        <v>44980.071999999993</v>
      </c>
      <c r="D64" s="39"/>
      <c r="E64" s="40">
        <v>44980.07</v>
      </c>
      <c r="F64" s="40"/>
      <c r="G64" s="44">
        <f>Table134[[#This Row],[Total FTE Funding
2024-25]]*0.8</f>
        <v>35984.056000000004</v>
      </c>
      <c r="H64" s="42">
        <f>Table134[[#This Row],[Total FTE Funding
2024-25]]*0.2</f>
        <v>8996.014000000001</v>
      </c>
    </row>
    <row r="65" spans="1:10" x14ac:dyDescent="0.25">
      <c r="A65" s="29" t="s">
        <v>6</v>
      </c>
      <c r="B65" s="29"/>
      <c r="C65" s="39"/>
      <c r="D65" s="39">
        <v>1105.2386799999999</v>
      </c>
      <c r="E65" s="40">
        <v>1105.24</v>
      </c>
      <c r="F65" s="40"/>
      <c r="G65" s="44">
        <f>Table134[[#This Row],[Total FTE Funding
2024-25]]*0.8</f>
        <v>884.19200000000001</v>
      </c>
      <c r="H65" s="42">
        <f>Table134[[#This Row],[Total FTE Funding
2024-25]]*0.2</f>
        <v>221.048</v>
      </c>
    </row>
    <row r="66" spans="1:10" x14ac:dyDescent="0.25">
      <c r="A66" s="29" t="s">
        <v>0</v>
      </c>
      <c r="B66" s="29"/>
      <c r="C66" s="39"/>
      <c r="D66" s="39">
        <v>1045.4144399999998</v>
      </c>
      <c r="E66" s="40">
        <v>1045.4144399999998</v>
      </c>
      <c r="F66" s="40"/>
      <c r="G66" s="44">
        <f>Table134[[#This Row],[Total FTE Funding
2024-25]]*0.8</f>
        <v>836.33155199999987</v>
      </c>
      <c r="H66" s="42">
        <f>Table134[[#This Row],[Total FTE Funding
2024-25]]*0.2</f>
        <v>209.08288799999997</v>
      </c>
    </row>
    <row r="67" spans="1:10" x14ac:dyDescent="0.25">
      <c r="A67" s="29" t="s">
        <v>1</v>
      </c>
      <c r="B67" s="29"/>
      <c r="C67" s="39">
        <v>25386.445999999996</v>
      </c>
      <c r="D67" s="39"/>
      <c r="E67" s="40">
        <v>25386.445999999996</v>
      </c>
      <c r="F67" s="40"/>
      <c r="G67" s="44">
        <f>Table134[[#This Row],[Total FTE Funding
2024-25]]*0.8</f>
        <v>20309.156799999997</v>
      </c>
      <c r="H67" s="42">
        <f>Table134[[#This Row],[Total FTE Funding
2024-25]]*0.2</f>
        <v>5077.2891999999993</v>
      </c>
    </row>
    <row r="68" spans="1:10" x14ac:dyDescent="0.25">
      <c r="A68" s="29" t="s">
        <v>7</v>
      </c>
      <c r="B68" s="29"/>
      <c r="C68" s="39"/>
      <c r="D68" s="39">
        <v>1787.881382</v>
      </c>
      <c r="E68" s="40">
        <v>1787.881382</v>
      </c>
      <c r="F68" s="40"/>
      <c r="G68" s="44">
        <f>Table134[[#This Row],[Total FTE Funding
2024-25]]*0.8</f>
        <v>1430.3051056000002</v>
      </c>
      <c r="H68" s="42">
        <f>Table134[[#This Row],[Total FTE Funding
2024-25]]*0.2</f>
        <v>357.57627640000004</v>
      </c>
    </row>
    <row r="69" spans="1:10" x14ac:dyDescent="0.25">
      <c r="A69" s="29" t="s">
        <v>8</v>
      </c>
      <c r="B69" s="29"/>
      <c r="C69" s="39"/>
      <c r="D69" s="39">
        <v>2233.9918719999996</v>
      </c>
      <c r="E69" s="40">
        <v>2233.9918719999996</v>
      </c>
      <c r="F69" s="40"/>
      <c r="G69" s="44">
        <f>Table134[[#This Row],[Total FTE Funding
2024-25]]*0.8</f>
        <v>1787.1934975999998</v>
      </c>
      <c r="H69" s="42">
        <f>Table134[[#This Row],[Total FTE Funding
2024-25]]*0.2</f>
        <v>446.79837439999994</v>
      </c>
    </row>
    <row r="70" spans="1:10" x14ac:dyDescent="0.25">
      <c r="A70" s="29" t="s">
        <v>2</v>
      </c>
      <c r="B70" s="29"/>
      <c r="C70" s="39"/>
      <c r="D70" s="39">
        <v>2826.0304799999999</v>
      </c>
      <c r="E70" s="40">
        <v>2826.0304799999999</v>
      </c>
      <c r="F70" s="40"/>
      <c r="G70" s="44">
        <f>Table134[[#This Row],[Total FTE Funding
2024-25]]*0.8</f>
        <v>2260.824384</v>
      </c>
      <c r="H70" s="42">
        <f>Table134[[#This Row],[Total FTE Funding
2024-25]]*0.2</f>
        <v>565.206096</v>
      </c>
    </row>
    <row r="71" spans="1:10" s="58" customFormat="1" x14ac:dyDescent="0.25">
      <c r="A71" s="29" t="s">
        <v>9</v>
      </c>
      <c r="B71" s="29"/>
      <c r="C71" s="39">
        <v>4243.7937499999998</v>
      </c>
      <c r="D71" s="39"/>
      <c r="E71" s="40">
        <v>4243.7937499999998</v>
      </c>
      <c r="F71" s="40"/>
      <c r="G71" s="39">
        <f>Table134[[#This Row],[Total FTE Funding
2024-25]]*0.8</f>
        <v>3395.0349999999999</v>
      </c>
      <c r="H71" s="42">
        <f>Table134[[#This Row],[Total FTE Funding
2024-25]]*0.2</f>
        <v>848.75874999999996</v>
      </c>
    </row>
    <row r="72" spans="1:10" s="58" customFormat="1" ht="18" x14ac:dyDescent="0.25">
      <c r="A72" s="37" t="s">
        <v>83</v>
      </c>
      <c r="B72" s="37"/>
      <c r="C72" s="48"/>
      <c r="D72" s="37"/>
      <c r="E72" s="37"/>
      <c r="F72" s="37"/>
      <c r="G72" s="37"/>
      <c r="H72" s="49"/>
    </row>
    <row r="73" spans="1:10" s="4" customFormat="1" ht="16.5" thickBot="1" x14ac:dyDescent="0.3">
      <c r="A73" s="60" t="s">
        <v>84</v>
      </c>
      <c r="B73" s="31"/>
      <c r="C73" s="50"/>
      <c r="D73" s="50"/>
      <c r="E73" s="59"/>
      <c r="F73" s="51">
        <v>215000</v>
      </c>
      <c r="G73" s="56"/>
      <c r="H73" s="57"/>
    </row>
    <row r="74" spans="1:10" s="4" customFormat="1" ht="15.75" thickTop="1" x14ac:dyDescent="0.25">
      <c r="A74" s="52" t="s">
        <v>65</v>
      </c>
      <c r="B74" s="52"/>
      <c r="C74" s="53">
        <f>SUBTOTAL(109,C6:C71)</f>
        <v>3256324.036016</v>
      </c>
      <c r="D74" s="53">
        <f>SUBTOTAL(109,D6:D71)</f>
        <v>742919.29598519974</v>
      </c>
      <c r="E74" s="52">
        <f>SUM(E13:E71)</f>
        <v>3999243.3179240003</v>
      </c>
      <c r="F74" s="52">
        <f>SUM(F13:F73)</f>
        <v>1300000</v>
      </c>
      <c r="G74" s="54">
        <f>SUM(G13:G71)</f>
        <v>3199394.6543392004</v>
      </c>
      <c r="H74" s="55">
        <f>SUM(H13:H71)</f>
        <v>799848.66358480009</v>
      </c>
      <c r="I74"/>
      <c r="J74"/>
    </row>
    <row r="75" spans="1:10" s="4" customFormat="1" x14ac:dyDescent="0.25">
      <c r="A75" s="7"/>
      <c r="B75" s="7"/>
      <c r="C75" s="7"/>
      <c r="D75" s="7"/>
      <c r="E75" s="20"/>
      <c r="F75" s="20"/>
      <c r="G75" s="8"/>
      <c r="H75" s="8"/>
    </row>
    <row r="76" spans="1:10" x14ac:dyDescent="0.25">
      <c r="A76" s="9" t="s">
        <v>77</v>
      </c>
      <c r="B76" s="9"/>
      <c r="C76" s="9"/>
      <c r="D76" s="9"/>
      <c r="E76" s="20"/>
      <c r="F76" s="20"/>
      <c r="G76" s="10"/>
      <c r="H76" s="20"/>
    </row>
    <row r="77" spans="1:10" s="4" customFormat="1" x14ac:dyDescent="0.25">
      <c r="A77" s="9" t="s">
        <v>78</v>
      </c>
      <c r="B77" s="9"/>
      <c r="C77" s="9"/>
      <c r="D77" s="9"/>
      <c r="E77" s="10"/>
      <c r="F77" s="10"/>
      <c r="G77" s="10"/>
      <c r="H77" s="20"/>
    </row>
    <row r="78" spans="1:10" x14ac:dyDescent="0.25">
      <c r="A78" s="17" t="s">
        <v>67</v>
      </c>
      <c r="B78" s="17"/>
      <c r="C78" s="17"/>
      <c r="D78" s="17"/>
      <c r="E78" s="10"/>
      <c r="F78" s="10"/>
      <c r="G78" s="10"/>
      <c r="H78" s="10"/>
    </row>
    <row r="79" spans="1:10" x14ac:dyDescent="0.25">
      <c r="A79" s="11"/>
      <c r="B79" s="11"/>
      <c r="C79" s="11"/>
      <c r="D79" s="11"/>
      <c r="E79" s="5"/>
      <c r="F79" s="5"/>
      <c r="G79" s="5"/>
      <c r="H79" s="5"/>
    </row>
    <row r="80" spans="1:10" ht="15.75" x14ac:dyDescent="0.25">
      <c r="A80" s="61" t="s">
        <v>93</v>
      </c>
      <c r="B80" s="64" t="s">
        <v>92</v>
      </c>
      <c r="C80" s="64"/>
      <c r="D80" s="64" t="s">
        <v>85</v>
      </c>
      <c r="E80" s="64"/>
      <c r="F80" s="64"/>
      <c r="G80"/>
      <c r="H80"/>
    </row>
    <row r="81" spans="1:8" ht="33" customHeight="1" x14ac:dyDescent="0.25">
      <c r="A81" s="63" t="s">
        <v>94</v>
      </c>
      <c r="B81" s="65" t="s">
        <v>90</v>
      </c>
      <c r="C81" s="65"/>
      <c r="D81" s="65" t="s">
        <v>91</v>
      </c>
      <c r="E81" s="65"/>
      <c r="F81" s="65"/>
      <c r="G81"/>
      <c r="H81"/>
    </row>
    <row r="82" spans="1:8" s="4" customFormat="1" ht="28.5" x14ac:dyDescent="0.25">
      <c r="A82" s="62" t="s">
        <v>95</v>
      </c>
      <c r="B82" s="65" t="s">
        <v>96</v>
      </c>
      <c r="C82" s="65"/>
      <c r="D82" s="65" t="s">
        <v>96</v>
      </c>
      <c r="E82" s="65"/>
      <c r="F82" s="65"/>
      <c r="G82"/>
      <c r="H82"/>
    </row>
    <row r="83" spans="1:8" s="4" customFormat="1" x14ac:dyDescent="0.25">
      <c r="A83" s="62" t="s">
        <v>102</v>
      </c>
      <c r="B83" s="65" t="s">
        <v>101</v>
      </c>
      <c r="C83" s="65"/>
      <c r="D83" s="65" t="s">
        <v>101</v>
      </c>
      <c r="E83" s="65"/>
      <c r="F83" s="65"/>
    </row>
    <row r="84" spans="1:8" s="4" customFormat="1" x14ac:dyDescent="0.25">
      <c r="A84" s="62" t="s">
        <v>97</v>
      </c>
      <c r="B84" s="65" t="s">
        <v>98</v>
      </c>
      <c r="C84" s="65"/>
      <c r="D84" s="65" t="s">
        <v>98</v>
      </c>
      <c r="E84" s="65"/>
      <c r="F84" s="65"/>
    </row>
    <row r="85" spans="1:8" s="4" customFormat="1" ht="28.5" x14ac:dyDescent="0.25">
      <c r="A85" s="62" t="s">
        <v>103</v>
      </c>
      <c r="B85" s="65" t="s">
        <v>86</v>
      </c>
      <c r="C85" s="65"/>
      <c r="D85" s="65" t="s">
        <v>86</v>
      </c>
      <c r="E85" s="65"/>
      <c r="F85" s="65"/>
    </row>
    <row r="86" spans="1:8" s="4" customFormat="1" ht="28.5" x14ac:dyDescent="0.25">
      <c r="A86" s="62" t="s">
        <v>100</v>
      </c>
      <c r="B86" s="65" t="s">
        <v>58</v>
      </c>
      <c r="C86" s="65"/>
      <c r="D86" s="65" t="s">
        <v>58</v>
      </c>
      <c r="E86" s="65"/>
      <c r="F86" s="65"/>
    </row>
    <row r="87" spans="1:8" s="4" customFormat="1" x14ac:dyDescent="0.25">
      <c r="A87" s="62" t="s">
        <v>89</v>
      </c>
      <c r="B87" s="65" t="s">
        <v>99</v>
      </c>
      <c r="C87" s="65"/>
      <c r="D87" s="65" t="s">
        <v>99</v>
      </c>
      <c r="E87" s="65"/>
      <c r="F87" s="65"/>
    </row>
    <row r="88" spans="1:8" x14ac:dyDescent="0.25">
      <c r="A88" s="63" t="s">
        <v>87</v>
      </c>
      <c r="B88" s="65" t="s">
        <v>87</v>
      </c>
      <c r="C88" s="65"/>
      <c r="D88" s="65" t="s">
        <v>88</v>
      </c>
      <c r="E88" s="65"/>
      <c r="F88" s="65"/>
    </row>
    <row r="89" spans="1:8" s="4" customFormat="1" x14ac:dyDescent="0.25">
      <c r="A89" s="62"/>
      <c r="B89" s="65"/>
      <c r="C89" s="65"/>
      <c r="D89" s="65"/>
      <c r="E89" s="65"/>
      <c r="F89" s="65"/>
      <c r="G89"/>
      <c r="H89"/>
    </row>
    <row r="90" spans="1:8" s="4" customFormat="1" x14ac:dyDescent="0.25">
      <c r="A90" s="62"/>
      <c r="B90" s="65"/>
      <c r="C90" s="65"/>
      <c r="D90" s="65"/>
      <c r="E90" s="65"/>
      <c r="F90" s="65"/>
      <c r="G90"/>
      <c r="H90"/>
    </row>
    <row r="91" spans="1:8" s="4" customFormat="1" x14ac:dyDescent="0.25">
      <c r="A91" s="62"/>
      <c r="B91" s="65"/>
      <c r="C91" s="65"/>
      <c r="D91" s="65"/>
      <c r="E91" s="65"/>
      <c r="F91" s="65"/>
      <c r="G91"/>
      <c r="H91"/>
    </row>
    <row r="92" spans="1:8" s="4" customFormat="1" x14ac:dyDescent="0.25">
      <c r="A92" s="62"/>
      <c r="B92" s="62"/>
      <c r="C92" s="62"/>
      <c r="D92" s="62"/>
      <c r="E92" s="62"/>
      <c r="G92"/>
      <c r="H92"/>
    </row>
    <row r="93" spans="1:8" s="4" customFormat="1" x14ac:dyDescent="0.25">
      <c r="A93" s="62"/>
      <c r="B93" s="62"/>
      <c r="C93" s="62"/>
      <c r="D93" s="62"/>
      <c r="E93" s="62"/>
      <c r="G93"/>
      <c r="H93"/>
    </row>
    <row r="94" spans="1:8" x14ac:dyDescent="0.25">
      <c r="A94" s="62"/>
      <c r="B94" s="62"/>
      <c r="C94" s="62"/>
      <c r="D94" s="62"/>
      <c r="E94" s="62"/>
      <c r="G94"/>
      <c r="H94"/>
    </row>
    <row r="95" spans="1:8" s="4" customFormat="1" x14ac:dyDescent="0.25">
      <c r="A95" s="62"/>
      <c r="B95" s="62"/>
      <c r="C95" s="62"/>
      <c r="D95" s="62"/>
      <c r="E95" s="62"/>
      <c r="G95"/>
      <c r="H95"/>
    </row>
    <row r="96" spans="1:8" x14ac:dyDescent="0.25">
      <c r="A96"/>
      <c r="B96" s="4"/>
      <c r="C96"/>
      <c r="D96"/>
      <c r="E96"/>
      <c r="G96"/>
      <c r="H96"/>
    </row>
    <row r="97" spans="1:8" s="4" customFormat="1" x14ac:dyDescent="0.25">
      <c r="A97"/>
      <c r="C97"/>
      <c r="D97"/>
      <c r="E97"/>
      <c r="G97"/>
      <c r="H97"/>
    </row>
    <row r="98" spans="1:8" s="4" customFormat="1" x14ac:dyDescent="0.25">
      <c r="A98"/>
      <c r="C98"/>
      <c r="D98"/>
      <c r="E98"/>
      <c r="G98"/>
      <c r="H98"/>
    </row>
    <row r="99" spans="1:8" s="4" customFormat="1" x14ac:dyDescent="0.25">
      <c r="A99" s="1"/>
      <c r="B99" s="1"/>
      <c r="C99" s="1"/>
      <c r="D99" s="1"/>
      <c r="E99" s="2"/>
      <c r="G99" s="2"/>
      <c r="H99" s="2"/>
    </row>
    <row r="102" spans="1:8" x14ac:dyDescent="0.25">
      <c r="A102"/>
      <c r="B102" s="4"/>
      <c r="C102"/>
      <c r="D102"/>
      <c r="E102"/>
      <c r="G102"/>
      <c r="H102"/>
    </row>
    <row r="103" spans="1:8" s="4" customFormat="1" x14ac:dyDescent="0.25">
      <c r="A103"/>
      <c r="C103"/>
      <c r="D103"/>
      <c r="E103"/>
      <c r="G103"/>
      <c r="H103"/>
    </row>
    <row r="104" spans="1:8" s="4" customFormat="1" x14ac:dyDescent="0.25">
      <c r="A104"/>
      <c r="C104"/>
      <c r="D104"/>
      <c r="E104"/>
      <c r="G104"/>
      <c r="H104"/>
    </row>
    <row r="105" spans="1:8" s="4" customFormat="1" x14ac:dyDescent="0.25">
      <c r="A105"/>
      <c r="C105"/>
      <c r="D105"/>
      <c r="E105"/>
      <c r="G105"/>
      <c r="H105"/>
    </row>
    <row r="106" spans="1:8" x14ac:dyDescent="0.25">
      <c r="A106"/>
      <c r="B106" s="4"/>
      <c r="C106"/>
      <c r="D106"/>
      <c r="E106"/>
      <c r="G106"/>
      <c r="H106"/>
    </row>
    <row r="107" spans="1:8" x14ac:dyDescent="0.25">
      <c r="A107"/>
      <c r="B107" s="4"/>
      <c r="C107"/>
      <c r="D107"/>
      <c r="E107"/>
      <c r="G107"/>
      <c r="H107"/>
    </row>
  </sheetData>
  <mergeCells count="24">
    <mergeCell ref="D90:F90"/>
    <mergeCell ref="D91:F91"/>
    <mergeCell ref="B84:C84"/>
    <mergeCell ref="B87:C87"/>
    <mergeCell ref="B90:C90"/>
    <mergeCell ref="B91:C91"/>
    <mergeCell ref="B86:C86"/>
    <mergeCell ref="B85:C85"/>
    <mergeCell ref="D86:F86"/>
    <mergeCell ref="D85:F85"/>
    <mergeCell ref="B89:C89"/>
    <mergeCell ref="D81:F81"/>
    <mergeCell ref="D82:F82"/>
    <mergeCell ref="D84:F84"/>
    <mergeCell ref="D87:F87"/>
    <mergeCell ref="D88:F88"/>
    <mergeCell ref="D89:F89"/>
    <mergeCell ref="B83:C83"/>
    <mergeCell ref="D83:F83"/>
    <mergeCell ref="B80:C80"/>
    <mergeCell ref="D80:F80"/>
    <mergeCell ref="B81:C81"/>
    <mergeCell ref="B82:C82"/>
    <mergeCell ref="B88:C88"/>
  </mergeCells>
  <phoneticPr fontId="18" type="noConversion"/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Footer>&amp;L&amp;1#&amp;"Calibri"&amp;11&amp;K000000Classification: Protected A</oddFooter>
  </headerFooter>
  <ignoredErrors>
    <ignoredError sqref="G74:H74 H22:H49 H60 H64 H13:H15 H65 H68:H70 H16:H20 H50:H58 H21 H61:H62 H66:H67 H71 G7:H11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2024-2025</vt:lpstr>
      <vt:lpstr>'2024-2025'!Print_Titles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2024-25 OLEP Funding Allocations by School Authority</dc:title>
  <dc:subject>2024-25 OLEP Funding, Allocations, by School Authority, Alberta Education</dc:subject>
  <dc:creator/>
  <cp:keywords>Security Classification: PUBLIC</cp:keywords>
  <cp:lastModifiedBy/>
  <dcterms:created xsi:type="dcterms:W3CDTF">2015-06-05T18:17:20Z</dcterms:created>
  <dcterms:modified xsi:type="dcterms:W3CDTF">2024-05-16T17:17:23Z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2024-02-12T19:09:29Z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d5054dc7-9bca-4923-9db2-dc8f71b2fc3a</vt:lpwstr>
  </property>
  <property fmtid="{D5CDD505-2E9C-101B-9397-08002B2CF9AE}" pid="8" name="MSIP_Label_abf2ea38-542c-4b75-bd7d-582ec36a519f_ContentBits">
    <vt:lpwstr>2</vt:lpwstr>
  </property>
</Properties>
</file>